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Квалификация" sheetId="1" r:id="rId1"/>
    <sheet name="Раунд 1 - Муж12" sheetId="2" r:id="rId2"/>
    <sheet name="Раунд 2 - МРР" sheetId="3" r:id="rId3"/>
    <sheet name="Раунд 3 - ЖРР" sheetId="4" r:id="rId4"/>
    <sheet name="Финалы" sheetId="5" r:id="rId5"/>
    <sheet name="Финалы (2)" sheetId="6" r:id="rId6"/>
  </sheets>
  <definedNames/>
  <calcPr fullCalcOnLoad="1"/>
</workbook>
</file>

<file path=xl/sharedStrings.xml><?xml version="1.0" encoding="utf-8"?>
<sst xmlns="http://schemas.openxmlformats.org/spreadsheetml/2006/main" count="130" uniqueCount="53">
  <si>
    <t>№</t>
  </si>
  <si>
    <t>Имя Игрока</t>
  </si>
  <si>
    <t>Общая сумма</t>
  </si>
  <si>
    <t xml:space="preserve">Г-кап </t>
  </si>
  <si>
    <t>Сумма по партиям</t>
  </si>
  <si>
    <t>Очки за победы и ничьи</t>
  </si>
  <si>
    <t>_</t>
  </si>
  <si>
    <t>победа</t>
  </si>
  <si>
    <t>ничья</t>
  </si>
  <si>
    <t>Доп. г-кап</t>
  </si>
  <si>
    <t>Средний</t>
  </si>
  <si>
    <t>Зиннатулин И.</t>
  </si>
  <si>
    <t>Семенова Н.</t>
  </si>
  <si>
    <t>Кобылин К.</t>
  </si>
  <si>
    <t>Козлова Е.</t>
  </si>
  <si>
    <t>Зиннатулина Э.</t>
  </si>
  <si>
    <t>Зайцева Е.</t>
  </si>
  <si>
    <t>Зайцев А.</t>
  </si>
  <si>
    <t>Бердино А.</t>
  </si>
  <si>
    <t>Чурбанов М.</t>
  </si>
  <si>
    <t>Грищенко С.</t>
  </si>
  <si>
    <t>Мохорева И.</t>
  </si>
  <si>
    <t>Кобелева Н.</t>
  </si>
  <si>
    <t>Петров О.</t>
  </si>
  <si>
    <t>Игнатик М.</t>
  </si>
  <si>
    <t>Ялов С.</t>
  </si>
  <si>
    <t>Бокарев М.</t>
  </si>
  <si>
    <t>Сержпинская Я.</t>
  </si>
  <si>
    <t>Мелехова М.</t>
  </si>
  <si>
    <t>Морозов А.</t>
  </si>
  <si>
    <t>Чемпионат Петрозаводска</t>
  </si>
  <si>
    <t>Зиннатулин А.</t>
  </si>
  <si>
    <t>Зинатуллин Р.</t>
  </si>
  <si>
    <t>Результат:</t>
  </si>
  <si>
    <t>2 место</t>
  </si>
  <si>
    <t>Победитель турнира</t>
  </si>
  <si>
    <t>Мужчины</t>
  </si>
  <si>
    <t>Женщины</t>
  </si>
  <si>
    <t>21 декабря 2005 г. Квалификация</t>
  </si>
  <si>
    <t>21 декабря 2005 г. Раунд 1 - Муж12</t>
  </si>
  <si>
    <t>21 декабря 2005 г. Раунд 2 - МРР</t>
  </si>
  <si>
    <t>21 декабря 2005 г. Раунд 3 - ЖРР</t>
  </si>
  <si>
    <t>21 декабря 2005 г., финал</t>
  </si>
  <si>
    <t>Мельников В.</t>
  </si>
  <si>
    <t>Тесёлкин Д.</t>
  </si>
  <si>
    <t>Федоров И.</t>
  </si>
  <si>
    <t>итог 4 партий</t>
  </si>
  <si>
    <t>Итог 4  партии</t>
  </si>
  <si>
    <t>Итог 7 партий</t>
  </si>
  <si>
    <t>3 место</t>
  </si>
  <si>
    <t>Зайцев А</t>
  </si>
  <si>
    <t>Мелехова М</t>
  </si>
  <si>
    <t>Абсолютный чемпион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</si>
</sst>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75" zoomScaleNormal="7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27" customHeight="1"/>
  <cols>
    <col min="1" max="1" width="7.00390625" style="1" bestFit="1" customWidth="1"/>
    <col min="2" max="2" width="27.625" style="30" customWidth="1"/>
    <col min="3" max="3" width="7.125" style="3" customWidth="1"/>
    <col min="4" max="4" width="6.875" style="3" customWidth="1"/>
    <col min="5" max="5" width="6.875" style="3" bestFit="1" customWidth="1"/>
    <col min="6" max="6" width="6.875" style="3" customWidth="1"/>
    <col min="7" max="7" width="10.00390625" style="3" customWidth="1"/>
    <col min="8" max="8" width="13.125" style="29" bestFit="1" customWidth="1"/>
    <col min="9" max="9" width="7.375" style="4" customWidth="1"/>
    <col min="10" max="10" width="20.125" style="3" customWidth="1"/>
    <col min="11" max="16384" width="9.125" style="1" customWidth="1"/>
  </cols>
  <sheetData>
    <row r="1" spans="2:12" ht="27" customHeight="1">
      <c r="B1" s="49" t="s">
        <v>30</v>
      </c>
      <c r="C1" s="49"/>
      <c r="D1" s="49"/>
      <c r="E1" s="49"/>
      <c r="F1" s="49"/>
      <c r="G1" s="49"/>
      <c r="H1" s="49"/>
      <c r="I1" s="49"/>
      <c r="J1" s="49"/>
      <c r="K1" s="22"/>
      <c r="L1" s="22"/>
    </row>
    <row r="2" spans="2:12" ht="27" customHeight="1">
      <c r="B2" s="50" t="s">
        <v>38</v>
      </c>
      <c r="C2" s="50"/>
      <c r="D2" s="50"/>
      <c r="E2" s="50"/>
      <c r="F2" s="50"/>
      <c r="G2" s="50"/>
      <c r="H2" s="50"/>
      <c r="I2" s="50"/>
      <c r="J2" s="50"/>
      <c r="K2" s="23"/>
      <c r="L2" s="23"/>
    </row>
    <row r="3" spans="2:10" ht="27" customHeight="1">
      <c r="B3" s="17"/>
      <c r="C3" s="17"/>
      <c r="D3" s="17"/>
      <c r="E3" s="17"/>
      <c r="F3" s="17"/>
      <c r="G3" s="17"/>
      <c r="H3" s="26"/>
      <c r="I3" s="17"/>
      <c r="J3" s="17"/>
    </row>
    <row r="4" spans="1:10" s="9" customFormat="1" ht="42.75">
      <c r="A4" s="16" t="s">
        <v>0</v>
      </c>
      <c r="B4" s="5" t="s">
        <v>1</v>
      </c>
      <c r="C4" s="5">
        <v>1</v>
      </c>
      <c r="D4" s="5">
        <v>2</v>
      </c>
      <c r="E4" s="5">
        <v>3</v>
      </c>
      <c r="F4" s="5">
        <v>4</v>
      </c>
      <c r="G4" s="6" t="s">
        <v>4</v>
      </c>
      <c r="H4" s="27" t="s">
        <v>10</v>
      </c>
      <c r="I4" s="7" t="s">
        <v>9</v>
      </c>
      <c r="J4" s="8" t="s">
        <v>2</v>
      </c>
    </row>
    <row r="5" spans="1:10" ht="27" customHeight="1">
      <c r="A5" s="10">
        <v>1</v>
      </c>
      <c r="B5" s="11" t="s">
        <v>26</v>
      </c>
      <c r="C5" s="12">
        <v>230</v>
      </c>
      <c r="D5" s="12">
        <v>161</v>
      </c>
      <c r="E5" s="12">
        <v>174</v>
      </c>
      <c r="F5" s="12">
        <v>203</v>
      </c>
      <c r="G5" s="12">
        <f aca="true" t="shared" si="0" ref="G5:G28">SUM(C5:F5)</f>
        <v>768</v>
      </c>
      <c r="H5" s="28">
        <f aca="true" t="shared" si="1" ref="H5:H28">AVERAGE(C5:F5)</f>
        <v>192</v>
      </c>
      <c r="I5" s="12"/>
      <c r="J5" s="12">
        <f aca="true" t="shared" si="2" ref="J5:J28">G5+(I5)*4</f>
        <v>768</v>
      </c>
    </row>
    <row r="6" spans="1:10" ht="30.75" customHeight="1">
      <c r="A6" s="10">
        <v>2</v>
      </c>
      <c r="B6" s="11" t="s">
        <v>23</v>
      </c>
      <c r="C6" s="12">
        <v>234</v>
      </c>
      <c r="D6" s="12">
        <v>192</v>
      </c>
      <c r="E6" s="12">
        <v>148</v>
      </c>
      <c r="F6" s="12">
        <v>190</v>
      </c>
      <c r="G6" s="12">
        <f t="shared" si="0"/>
        <v>764</v>
      </c>
      <c r="H6" s="28">
        <f t="shared" si="1"/>
        <v>191</v>
      </c>
      <c r="I6" s="12"/>
      <c r="J6" s="12">
        <f t="shared" si="2"/>
        <v>764</v>
      </c>
    </row>
    <row r="7" spans="1:10" ht="30.75" customHeight="1">
      <c r="A7" s="10">
        <v>3</v>
      </c>
      <c r="B7" s="11" t="s">
        <v>18</v>
      </c>
      <c r="C7" s="12">
        <v>145</v>
      </c>
      <c r="D7" s="12">
        <v>210</v>
      </c>
      <c r="E7" s="12">
        <v>196</v>
      </c>
      <c r="F7" s="12">
        <v>201</v>
      </c>
      <c r="G7" s="12">
        <f t="shared" si="0"/>
        <v>752</v>
      </c>
      <c r="H7" s="28">
        <f t="shared" si="1"/>
        <v>188</v>
      </c>
      <c r="I7" s="12"/>
      <c r="J7" s="12">
        <f t="shared" si="2"/>
        <v>752</v>
      </c>
    </row>
    <row r="8" spans="1:10" ht="30.75" customHeight="1">
      <c r="A8" s="10">
        <v>4</v>
      </c>
      <c r="B8" s="11" t="s">
        <v>32</v>
      </c>
      <c r="C8" s="12">
        <v>192</v>
      </c>
      <c r="D8" s="12">
        <v>227</v>
      </c>
      <c r="E8" s="12">
        <v>180</v>
      </c>
      <c r="F8" s="12">
        <v>151</v>
      </c>
      <c r="G8" s="12">
        <f t="shared" si="0"/>
        <v>750</v>
      </c>
      <c r="H8" s="28">
        <f t="shared" si="1"/>
        <v>187.5</v>
      </c>
      <c r="I8" s="12"/>
      <c r="J8" s="12">
        <f t="shared" si="2"/>
        <v>750</v>
      </c>
    </row>
    <row r="9" spans="1:10" ht="30.75" customHeight="1">
      <c r="A9" s="10">
        <v>5</v>
      </c>
      <c r="B9" s="11" t="s">
        <v>19</v>
      </c>
      <c r="C9" s="12">
        <v>158</v>
      </c>
      <c r="D9" s="12">
        <v>209</v>
      </c>
      <c r="E9" s="12">
        <v>191</v>
      </c>
      <c r="F9" s="12">
        <v>190</v>
      </c>
      <c r="G9" s="12">
        <f t="shared" si="0"/>
        <v>748</v>
      </c>
      <c r="H9" s="28">
        <f t="shared" si="1"/>
        <v>187</v>
      </c>
      <c r="I9" s="12"/>
      <c r="J9" s="12">
        <f t="shared" si="2"/>
        <v>748</v>
      </c>
    </row>
    <row r="10" spans="1:10" ht="30.75" customHeight="1">
      <c r="A10" s="10">
        <v>6</v>
      </c>
      <c r="B10" s="11" t="s">
        <v>29</v>
      </c>
      <c r="C10" s="12">
        <v>174</v>
      </c>
      <c r="D10" s="12">
        <v>194</v>
      </c>
      <c r="E10" s="12">
        <v>215</v>
      </c>
      <c r="F10" s="12">
        <v>151</v>
      </c>
      <c r="G10" s="12">
        <f t="shared" si="0"/>
        <v>734</v>
      </c>
      <c r="H10" s="28">
        <f t="shared" si="1"/>
        <v>183.5</v>
      </c>
      <c r="I10" s="12"/>
      <c r="J10" s="12">
        <f t="shared" si="2"/>
        <v>734</v>
      </c>
    </row>
    <row r="11" spans="1:10" ht="30.75" customHeight="1">
      <c r="A11" s="10">
        <v>7</v>
      </c>
      <c r="B11" s="11" t="s">
        <v>17</v>
      </c>
      <c r="C11" s="12">
        <v>176</v>
      </c>
      <c r="D11" s="12">
        <v>160</v>
      </c>
      <c r="E11" s="12">
        <v>212</v>
      </c>
      <c r="F11" s="12">
        <v>179</v>
      </c>
      <c r="G11" s="12">
        <f t="shared" si="0"/>
        <v>727</v>
      </c>
      <c r="H11" s="28">
        <f t="shared" si="1"/>
        <v>181.75</v>
      </c>
      <c r="I11" s="12"/>
      <c r="J11" s="12">
        <f t="shared" si="2"/>
        <v>727</v>
      </c>
    </row>
    <row r="12" spans="1:10" ht="34.5" customHeight="1">
      <c r="A12" s="10">
        <v>8</v>
      </c>
      <c r="B12" s="11" t="s">
        <v>43</v>
      </c>
      <c r="C12" s="12">
        <v>159</v>
      </c>
      <c r="D12" s="12">
        <v>157</v>
      </c>
      <c r="E12" s="12">
        <v>158</v>
      </c>
      <c r="F12" s="12">
        <v>205</v>
      </c>
      <c r="G12" s="12">
        <f t="shared" si="0"/>
        <v>679</v>
      </c>
      <c r="H12" s="28">
        <f t="shared" si="1"/>
        <v>169.75</v>
      </c>
      <c r="I12" s="12"/>
      <c r="J12" s="12">
        <f t="shared" si="2"/>
        <v>679</v>
      </c>
    </row>
    <row r="13" spans="1:10" ht="30.75" customHeight="1">
      <c r="A13" s="10">
        <v>9</v>
      </c>
      <c r="B13" s="11" t="s">
        <v>31</v>
      </c>
      <c r="C13" s="12">
        <v>158</v>
      </c>
      <c r="D13" s="12">
        <v>142</v>
      </c>
      <c r="E13" s="12">
        <v>212</v>
      </c>
      <c r="F13" s="12">
        <v>167</v>
      </c>
      <c r="G13" s="12">
        <f t="shared" si="0"/>
        <v>679</v>
      </c>
      <c r="H13" s="28">
        <f t="shared" si="1"/>
        <v>169.75</v>
      </c>
      <c r="I13" s="12"/>
      <c r="J13" s="12">
        <f t="shared" si="2"/>
        <v>679</v>
      </c>
    </row>
    <row r="14" spans="1:10" ht="33.75" customHeight="1">
      <c r="A14" s="10">
        <v>10</v>
      </c>
      <c r="B14" s="11" t="s">
        <v>24</v>
      </c>
      <c r="C14" s="12">
        <v>140</v>
      </c>
      <c r="D14" s="12">
        <v>155</v>
      </c>
      <c r="E14" s="12">
        <v>189</v>
      </c>
      <c r="F14" s="12">
        <v>170</v>
      </c>
      <c r="G14" s="12">
        <f t="shared" si="0"/>
        <v>654</v>
      </c>
      <c r="H14" s="28">
        <f t="shared" si="1"/>
        <v>163.5</v>
      </c>
      <c r="I14" s="12"/>
      <c r="J14" s="12">
        <f t="shared" si="2"/>
        <v>654</v>
      </c>
    </row>
    <row r="15" spans="1:10" ht="27" customHeight="1">
      <c r="A15" s="10">
        <v>11</v>
      </c>
      <c r="B15" s="11" t="s">
        <v>11</v>
      </c>
      <c r="C15" s="12">
        <v>160</v>
      </c>
      <c r="D15" s="12">
        <v>169</v>
      </c>
      <c r="E15" s="12">
        <v>165</v>
      </c>
      <c r="F15" s="12">
        <v>151</v>
      </c>
      <c r="G15" s="12">
        <f t="shared" si="0"/>
        <v>645</v>
      </c>
      <c r="H15" s="28">
        <f t="shared" si="1"/>
        <v>161.25</v>
      </c>
      <c r="I15" s="12"/>
      <c r="J15" s="12">
        <f t="shared" si="2"/>
        <v>645</v>
      </c>
    </row>
    <row r="16" spans="1:10" ht="27" customHeight="1">
      <c r="A16" s="10">
        <v>12</v>
      </c>
      <c r="B16" s="11" t="s">
        <v>28</v>
      </c>
      <c r="C16" s="12">
        <v>147</v>
      </c>
      <c r="D16" s="12">
        <v>158</v>
      </c>
      <c r="E16" s="12">
        <v>147</v>
      </c>
      <c r="F16" s="12">
        <v>172</v>
      </c>
      <c r="G16" s="12">
        <f t="shared" si="0"/>
        <v>624</v>
      </c>
      <c r="H16" s="28">
        <f t="shared" si="1"/>
        <v>156</v>
      </c>
      <c r="I16" s="12"/>
      <c r="J16" s="12">
        <f t="shared" si="2"/>
        <v>624</v>
      </c>
    </row>
    <row r="17" spans="1:10" ht="27" customHeight="1">
      <c r="A17" s="10">
        <v>13</v>
      </c>
      <c r="B17" s="11" t="s">
        <v>15</v>
      </c>
      <c r="C17" s="12">
        <v>133</v>
      </c>
      <c r="D17" s="12">
        <v>133</v>
      </c>
      <c r="E17" s="12">
        <v>166</v>
      </c>
      <c r="F17" s="12">
        <v>150</v>
      </c>
      <c r="G17" s="12">
        <f t="shared" si="0"/>
        <v>582</v>
      </c>
      <c r="H17" s="28">
        <f t="shared" si="1"/>
        <v>145.5</v>
      </c>
      <c r="I17" s="12">
        <v>8</v>
      </c>
      <c r="J17" s="12">
        <f t="shared" si="2"/>
        <v>614</v>
      </c>
    </row>
    <row r="18" spans="1:10" ht="27" customHeight="1">
      <c r="A18" s="10">
        <v>14</v>
      </c>
      <c r="B18" s="11" t="s">
        <v>14</v>
      </c>
      <c r="C18" s="12">
        <v>154</v>
      </c>
      <c r="D18" s="12">
        <v>163</v>
      </c>
      <c r="E18" s="12">
        <v>149</v>
      </c>
      <c r="F18" s="12">
        <v>147</v>
      </c>
      <c r="G18" s="12">
        <f t="shared" si="0"/>
        <v>613</v>
      </c>
      <c r="H18" s="28">
        <f t="shared" si="1"/>
        <v>153.25</v>
      </c>
      <c r="I18" s="12"/>
      <c r="J18" s="12">
        <f t="shared" si="2"/>
        <v>613</v>
      </c>
    </row>
    <row r="19" spans="1:10" ht="27" customHeight="1">
      <c r="A19" s="10">
        <v>15</v>
      </c>
      <c r="B19" s="11" t="s">
        <v>44</v>
      </c>
      <c r="C19" s="12">
        <v>157</v>
      </c>
      <c r="D19" s="12">
        <v>181</v>
      </c>
      <c r="E19" s="12">
        <v>130</v>
      </c>
      <c r="F19" s="12">
        <v>133</v>
      </c>
      <c r="G19" s="12">
        <f t="shared" si="0"/>
        <v>601</v>
      </c>
      <c r="H19" s="28">
        <f t="shared" si="1"/>
        <v>150.25</v>
      </c>
      <c r="I19" s="12"/>
      <c r="J19" s="12">
        <f t="shared" si="2"/>
        <v>601</v>
      </c>
    </row>
    <row r="20" spans="1:10" ht="27" customHeight="1">
      <c r="A20" s="10">
        <v>16</v>
      </c>
      <c r="B20" s="11" t="s">
        <v>20</v>
      </c>
      <c r="C20" s="12">
        <v>149</v>
      </c>
      <c r="D20" s="12">
        <v>132</v>
      </c>
      <c r="E20" s="12">
        <v>164</v>
      </c>
      <c r="F20" s="12">
        <v>146</v>
      </c>
      <c r="G20" s="12">
        <f t="shared" si="0"/>
        <v>591</v>
      </c>
      <c r="H20" s="28">
        <f t="shared" si="1"/>
        <v>147.75</v>
      </c>
      <c r="I20" s="12"/>
      <c r="J20" s="12">
        <f t="shared" si="2"/>
        <v>591</v>
      </c>
    </row>
    <row r="21" spans="1:10" ht="27" customHeight="1">
      <c r="A21" s="10">
        <v>17</v>
      </c>
      <c r="B21" s="11" t="s">
        <v>12</v>
      </c>
      <c r="C21" s="12">
        <v>137</v>
      </c>
      <c r="D21" s="12">
        <v>134</v>
      </c>
      <c r="E21" s="12">
        <v>146</v>
      </c>
      <c r="F21" s="12">
        <v>168</v>
      </c>
      <c r="G21" s="12">
        <f t="shared" si="0"/>
        <v>585</v>
      </c>
      <c r="H21" s="28">
        <f t="shared" si="1"/>
        <v>146.25</v>
      </c>
      <c r="I21" s="12"/>
      <c r="J21" s="12">
        <f t="shared" si="2"/>
        <v>585</v>
      </c>
    </row>
    <row r="22" spans="1:10" ht="27" customHeight="1">
      <c r="A22" s="10">
        <v>18</v>
      </c>
      <c r="B22" s="11" t="s">
        <v>27</v>
      </c>
      <c r="C22" s="12">
        <v>125</v>
      </c>
      <c r="D22" s="12">
        <v>146</v>
      </c>
      <c r="E22" s="12">
        <v>153</v>
      </c>
      <c r="F22" s="12">
        <v>157</v>
      </c>
      <c r="G22" s="12">
        <f t="shared" si="0"/>
        <v>581</v>
      </c>
      <c r="H22" s="28">
        <f t="shared" si="1"/>
        <v>145.25</v>
      </c>
      <c r="I22" s="12"/>
      <c r="J22" s="12">
        <f t="shared" si="2"/>
        <v>581</v>
      </c>
    </row>
    <row r="23" spans="1:10" ht="27" customHeight="1">
      <c r="A23" s="10">
        <v>19</v>
      </c>
      <c r="B23" s="11" t="s">
        <v>22</v>
      </c>
      <c r="C23" s="12">
        <v>112</v>
      </c>
      <c r="D23" s="12">
        <v>173</v>
      </c>
      <c r="E23" s="12">
        <v>172</v>
      </c>
      <c r="F23" s="12">
        <v>120</v>
      </c>
      <c r="G23" s="12">
        <f t="shared" si="0"/>
        <v>577</v>
      </c>
      <c r="H23" s="28">
        <f t="shared" si="1"/>
        <v>144.25</v>
      </c>
      <c r="I23" s="12"/>
      <c r="J23" s="12">
        <f t="shared" si="2"/>
        <v>577</v>
      </c>
    </row>
    <row r="24" spans="1:10" ht="27" customHeight="1">
      <c r="A24" s="10">
        <v>20</v>
      </c>
      <c r="B24" s="11" t="s">
        <v>16</v>
      </c>
      <c r="C24" s="12">
        <v>156</v>
      </c>
      <c r="D24" s="12">
        <v>109</v>
      </c>
      <c r="E24" s="12">
        <v>133</v>
      </c>
      <c r="F24" s="12">
        <v>176</v>
      </c>
      <c r="G24" s="12">
        <f t="shared" si="0"/>
        <v>574</v>
      </c>
      <c r="H24" s="28">
        <f t="shared" si="1"/>
        <v>143.5</v>
      </c>
      <c r="I24" s="12"/>
      <c r="J24" s="12">
        <f t="shared" si="2"/>
        <v>574</v>
      </c>
    </row>
    <row r="25" spans="1:10" ht="27" customHeight="1">
      <c r="A25" s="10">
        <v>21</v>
      </c>
      <c r="B25" s="11" t="s">
        <v>45</v>
      </c>
      <c r="C25" s="12">
        <v>146</v>
      </c>
      <c r="D25" s="12">
        <v>137</v>
      </c>
      <c r="E25" s="12">
        <v>143</v>
      </c>
      <c r="F25" s="12">
        <v>135</v>
      </c>
      <c r="G25" s="12">
        <f t="shared" si="0"/>
        <v>561</v>
      </c>
      <c r="H25" s="28">
        <f t="shared" si="1"/>
        <v>140.25</v>
      </c>
      <c r="I25" s="12"/>
      <c r="J25" s="12">
        <f t="shared" si="2"/>
        <v>561</v>
      </c>
    </row>
    <row r="26" spans="1:10" ht="27" customHeight="1">
      <c r="A26" s="10">
        <v>22</v>
      </c>
      <c r="B26" s="11" t="s">
        <v>25</v>
      </c>
      <c r="C26" s="12">
        <v>106</v>
      </c>
      <c r="D26" s="12">
        <v>119</v>
      </c>
      <c r="E26" s="12">
        <v>146</v>
      </c>
      <c r="F26" s="12">
        <v>121</v>
      </c>
      <c r="G26" s="12">
        <f t="shared" si="0"/>
        <v>492</v>
      </c>
      <c r="H26" s="28">
        <f t="shared" si="1"/>
        <v>123</v>
      </c>
      <c r="I26" s="12">
        <v>8</v>
      </c>
      <c r="J26" s="12">
        <f t="shared" si="2"/>
        <v>524</v>
      </c>
    </row>
    <row r="27" spans="1:10" ht="27" customHeight="1">
      <c r="A27" s="10">
        <v>23</v>
      </c>
      <c r="B27" s="11" t="s">
        <v>21</v>
      </c>
      <c r="C27" s="12">
        <v>101</v>
      </c>
      <c r="D27" s="12">
        <v>142</v>
      </c>
      <c r="E27" s="12">
        <v>117</v>
      </c>
      <c r="F27" s="12">
        <v>150</v>
      </c>
      <c r="G27" s="12">
        <f t="shared" si="0"/>
        <v>510</v>
      </c>
      <c r="H27" s="28">
        <f t="shared" si="1"/>
        <v>127.5</v>
      </c>
      <c r="I27" s="12"/>
      <c r="J27" s="12">
        <f t="shared" si="2"/>
        <v>510</v>
      </c>
    </row>
    <row r="28" spans="1:10" ht="27" customHeight="1">
      <c r="A28" s="10">
        <v>24</v>
      </c>
      <c r="B28" s="11" t="s">
        <v>13</v>
      </c>
      <c r="C28" s="12">
        <v>128</v>
      </c>
      <c r="D28" s="12">
        <v>119</v>
      </c>
      <c r="E28" s="12">
        <v>141</v>
      </c>
      <c r="F28" s="12">
        <v>117</v>
      </c>
      <c r="G28" s="12">
        <f t="shared" si="0"/>
        <v>505</v>
      </c>
      <c r="H28" s="28">
        <f t="shared" si="1"/>
        <v>126.25</v>
      </c>
      <c r="I28" s="12"/>
      <c r="J28" s="12">
        <f t="shared" si="2"/>
        <v>505</v>
      </c>
    </row>
  </sheetData>
  <mergeCells count="2">
    <mergeCell ref="B1:J1"/>
    <mergeCell ref="B2:J2"/>
  </mergeCells>
  <printOptions/>
  <pageMargins left="0.5118110236220472" right="0.4724409448818898" top="0.7874015748031497" bottom="0.6299212598425197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J5" sqref="J5"/>
    </sheetView>
  </sheetViews>
  <sheetFormatPr defaultColWidth="9.00390625" defaultRowHeight="12.75"/>
  <cols>
    <col min="2" max="2" width="21.25390625" style="0" bestFit="1" customWidth="1"/>
    <col min="7" max="7" width="12.625" style="0" bestFit="1" customWidth="1"/>
  </cols>
  <sheetData>
    <row r="1" spans="2:11" ht="19.5">
      <c r="B1" s="49" t="s">
        <v>30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8">
      <c r="B2" s="50" t="s">
        <v>39</v>
      </c>
      <c r="C2" s="50"/>
      <c r="D2" s="50"/>
      <c r="E2" s="50"/>
      <c r="F2" s="50"/>
      <c r="G2" s="50"/>
      <c r="H2" s="50"/>
      <c r="I2" s="50"/>
      <c r="J2" s="50"/>
      <c r="K2" s="50"/>
    </row>
    <row r="4" spans="1:10" ht="42.75">
      <c r="A4" s="16" t="s">
        <v>0</v>
      </c>
      <c r="B4" s="5" t="s">
        <v>1</v>
      </c>
      <c r="C4" s="5">
        <v>1</v>
      </c>
      <c r="D4" s="5">
        <v>2</v>
      </c>
      <c r="E4" s="5">
        <v>3</v>
      </c>
      <c r="F4" s="6" t="s">
        <v>4</v>
      </c>
      <c r="G4" s="27" t="s">
        <v>10</v>
      </c>
      <c r="H4" s="7" t="s">
        <v>9</v>
      </c>
      <c r="I4" s="7" t="s">
        <v>46</v>
      </c>
      <c r="J4" s="8" t="s">
        <v>2</v>
      </c>
    </row>
    <row r="5" spans="1:10" ht="18">
      <c r="A5" s="10">
        <v>1</v>
      </c>
      <c r="B5" s="11" t="s">
        <v>32</v>
      </c>
      <c r="C5" s="12">
        <v>192</v>
      </c>
      <c r="D5" s="12">
        <v>172</v>
      </c>
      <c r="E5" s="12">
        <v>200</v>
      </c>
      <c r="F5" s="12">
        <f aca="true" t="shared" si="0" ref="F5:F16">SUM(C5:E5)</f>
        <v>564</v>
      </c>
      <c r="G5" s="28">
        <f aca="true" t="shared" si="1" ref="G5:G16">AVERAGE(C5:E5)</f>
        <v>188</v>
      </c>
      <c r="H5" s="12"/>
      <c r="I5" s="12">
        <v>750</v>
      </c>
      <c r="J5" s="12">
        <f aca="true" t="shared" si="2" ref="J5:J16">F5+I5+(H5)*4</f>
        <v>1314</v>
      </c>
    </row>
    <row r="6" spans="1:10" ht="18">
      <c r="A6" s="10">
        <v>2</v>
      </c>
      <c r="B6" s="11" t="s">
        <v>29</v>
      </c>
      <c r="C6" s="12">
        <v>192</v>
      </c>
      <c r="D6" s="12">
        <v>196</v>
      </c>
      <c r="E6" s="12">
        <v>184</v>
      </c>
      <c r="F6" s="12">
        <f t="shared" si="0"/>
        <v>572</v>
      </c>
      <c r="G6" s="28">
        <f t="shared" si="1"/>
        <v>190.66666666666666</v>
      </c>
      <c r="H6" s="12"/>
      <c r="I6" s="12">
        <v>734</v>
      </c>
      <c r="J6" s="12">
        <f t="shared" si="2"/>
        <v>1306</v>
      </c>
    </row>
    <row r="7" spans="1:10" ht="18">
      <c r="A7" s="10">
        <v>3</v>
      </c>
      <c r="B7" s="11" t="s">
        <v>17</v>
      </c>
      <c r="C7" s="12">
        <v>161</v>
      </c>
      <c r="D7" s="12">
        <v>202</v>
      </c>
      <c r="E7" s="12">
        <v>202</v>
      </c>
      <c r="F7" s="12">
        <f t="shared" si="0"/>
        <v>565</v>
      </c>
      <c r="G7" s="28">
        <f t="shared" si="1"/>
        <v>188.33333333333334</v>
      </c>
      <c r="H7" s="12"/>
      <c r="I7" s="12">
        <v>727</v>
      </c>
      <c r="J7" s="12">
        <f t="shared" si="2"/>
        <v>1292</v>
      </c>
    </row>
    <row r="8" spans="1:10" ht="18">
      <c r="A8" s="10">
        <v>4</v>
      </c>
      <c r="B8" s="11" t="s">
        <v>26</v>
      </c>
      <c r="C8" s="12">
        <v>170</v>
      </c>
      <c r="D8" s="12">
        <v>160</v>
      </c>
      <c r="E8" s="12">
        <v>159</v>
      </c>
      <c r="F8" s="12">
        <f t="shared" si="0"/>
        <v>489</v>
      </c>
      <c r="G8" s="28">
        <f t="shared" si="1"/>
        <v>163</v>
      </c>
      <c r="H8" s="12"/>
      <c r="I8" s="12">
        <v>768</v>
      </c>
      <c r="J8" s="12">
        <f t="shared" si="2"/>
        <v>1257</v>
      </c>
    </row>
    <row r="9" spans="1:10" ht="18">
      <c r="A9" s="10">
        <v>5</v>
      </c>
      <c r="B9" s="11" t="s">
        <v>19</v>
      </c>
      <c r="C9" s="12">
        <v>184</v>
      </c>
      <c r="D9" s="12">
        <v>182</v>
      </c>
      <c r="E9" s="12">
        <v>141</v>
      </c>
      <c r="F9" s="12">
        <f t="shared" si="0"/>
        <v>507</v>
      </c>
      <c r="G9" s="28">
        <f t="shared" si="1"/>
        <v>169</v>
      </c>
      <c r="H9" s="12"/>
      <c r="I9" s="12">
        <v>748</v>
      </c>
      <c r="J9" s="12">
        <f t="shared" si="2"/>
        <v>1255</v>
      </c>
    </row>
    <row r="10" spans="1:10" ht="18">
      <c r="A10" s="10">
        <v>6</v>
      </c>
      <c r="B10" s="11" t="s">
        <v>18</v>
      </c>
      <c r="C10" s="12">
        <v>203</v>
      </c>
      <c r="D10" s="12">
        <v>167</v>
      </c>
      <c r="E10" s="12">
        <v>113</v>
      </c>
      <c r="F10" s="12">
        <f t="shared" si="0"/>
        <v>483</v>
      </c>
      <c r="G10" s="28">
        <f t="shared" si="1"/>
        <v>161</v>
      </c>
      <c r="H10" s="12"/>
      <c r="I10" s="12">
        <v>752</v>
      </c>
      <c r="J10" s="12">
        <f t="shared" si="2"/>
        <v>1235</v>
      </c>
    </row>
    <row r="11" spans="1:10" ht="18">
      <c r="A11" s="10">
        <v>7</v>
      </c>
      <c r="B11" s="11" t="s">
        <v>23</v>
      </c>
      <c r="C11" s="12">
        <v>111</v>
      </c>
      <c r="D11" s="12">
        <v>162</v>
      </c>
      <c r="E11" s="12">
        <v>173</v>
      </c>
      <c r="F11" s="12">
        <f t="shared" si="0"/>
        <v>446</v>
      </c>
      <c r="G11" s="28">
        <f t="shared" si="1"/>
        <v>148.66666666666666</v>
      </c>
      <c r="H11" s="12"/>
      <c r="I11" s="12">
        <v>764</v>
      </c>
      <c r="J11" s="12">
        <f t="shared" si="2"/>
        <v>1210</v>
      </c>
    </row>
    <row r="12" spans="1:10" ht="18">
      <c r="A12" s="10">
        <v>8</v>
      </c>
      <c r="B12" s="11" t="s">
        <v>43</v>
      </c>
      <c r="C12" s="12">
        <v>156</v>
      </c>
      <c r="D12" s="12">
        <v>168</v>
      </c>
      <c r="E12" s="12">
        <v>175</v>
      </c>
      <c r="F12" s="12">
        <f t="shared" si="0"/>
        <v>499</v>
      </c>
      <c r="G12" s="28">
        <f t="shared" si="1"/>
        <v>166.33333333333334</v>
      </c>
      <c r="H12" s="12"/>
      <c r="I12" s="12">
        <v>679</v>
      </c>
      <c r="J12" s="12">
        <f t="shared" si="2"/>
        <v>1178</v>
      </c>
    </row>
    <row r="13" spans="1:10" ht="18">
      <c r="A13" s="10">
        <v>9</v>
      </c>
      <c r="B13" s="11" t="s">
        <v>31</v>
      </c>
      <c r="C13" s="12">
        <v>130</v>
      </c>
      <c r="D13" s="12">
        <v>159</v>
      </c>
      <c r="E13" s="12">
        <v>201</v>
      </c>
      <c r="F13" s="12">
        <f t="shared" si="0"/>
        <v>490</v>
      </c>
      <c r="G13" s="28">
        <f t="shared" si="1"/>
        <v>163.33333333333334</v>
      </c>
      <c r="H13" s="12"/>
      <c r="I13" s="12">
        <v>679</v>
      </c>
      <c r="J13" s="12">
        <f t="shared" si="2"/>
        <v>1169</v>
      </c>
    </row>
    <row r="14" spans="1:10" ht="18">
      <c r="A14" s="10">
        <v>10</v>
      </c>
      <c r="B14" s="11" t="s">
        <v>24</v>
      </c>
      <c r="C14" s="12">
        <v>178</v>
      </c>
      <c r="D14" s="12">
        <v>163</v>
      </c>
      <c r="E14" s="12">
        <v>158</v>
      </c>
      <c r="F14" s="12">
        <f t="shared" si="0"/>
        <v>499</v>
      </c>
      <c r="G14" s="28">
        <f t="shared" si="1"/>
        <v>166.33333333333334</v>
      </c>
      <c r="H14" s="12"/>
      <c r="I14" s="12">
        <v>654</v>
      </c>
      <c r="J14" s="12">
        <f t="shared" si="2"/>
        <v>1153</v>
      </c>
    </row>
    <row r="15" spans="1:10" ht="18">
      <c r="A15" s="10">
        <v>11</v>
      </c>
      <c r="B15" s="11" t="s">
        <v>11</v>
      </c>
      <c r="C15" s="12">
        <v>177</v>
      </c>
      <c r="D15" s="12">
        <v>191</v>
      </c>
      <c r="E15" s="12">
        <v>129</v>
      </c>
      <c r="F15" s="12">
        <f t="shared" si="0"/>
        <v>497</v>
      </c>
      <c r="G15" s="28">
        <f t="shared" si="1"/>
        <v>165.66666666666666</v>
      </c>
      <c r="H15" s="12"/>
      <c r="I15" s="12">
        <v>645</v>
      </c>
      <c r="J15" s="12">
        <f t="shared" si="2"/>
        <v>1142</v>
      </c>
    </row>
    <row r="16" spans="1:10" ht="18">
      <c r="A16" s="10">
        <v>12</v>
      </c>
      <c r="B16" s="11" t="s">
        <v>44</v>
      </c>
      <c r="C16" s="12">
        <v>118</v>
      </c>
      <c r="D16" s="12">
        <v>169</v>
      </c>
      <c r="E16" s="12">
        <v>137</v>
      </c>
      <c r="F16" s="12">
        <f t="shared" si="0"/>
        <v>424</v>
      </c>
      <c r="G16" s="28">
        <f t="shared" si="1"/>
        <v>141.33333333333334</v>
      </c>
      <c r="H16" s="12"/>
      <c r="I16" s="12">
        <v>601</v>
      </c>
      <c r="J16" s="12">
        <f t="shared" si="2"/>
        <v>1025</v>
      </c>
    </row>
  </sheetData>
  <mergeCells count="2">
    <mergeCell ref="B2:K2"/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K9" sqref="K9"/>
    </sheetView>
  </sheetViews>
  <sheetFormatPr defaultColWidth="9.00390625" defaultRowHeight="12.75"/>
  <cols>
    <col min="2" max="2" width="21.25390625" style="0" bestFit="1" customWidth="1"/>
  </cols>
  <sheetData>
    <row r="1" spans="2:8" ht="19.5">
      <c r="B1" s="49" t="s">
        <v>30</v>
      </c>
      <c r="C1" s="49"/>
      <c r="D1" s="49"/>
      <c r="E1" s="49"/>
      <c r="F1" s="49"/>
      <c r="G1" s="49"/>
      <c r="H1" s="49"/>
    </row>
    <row r="2" spans="2:8" ht="18">
      <c r="B2" s="50" t="s">
        <v>40</v>
      </c>
      <c r="C2" s="50"/>
      <c r="D2" s="50"/>
      <c r="E2" s="50"/>
      <c r="F2" s="50"/>
      <c r="G2" s="50"/>
      <c r="H2" s="50"/>
    </row>
    <row r="4" spans="1:13" ht="71.25">
      <c r="A4" s="16" t="s">
        <v>0</v>
      </c>
      <c r="B4" s="5" t="s">
        <v>1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6" t="s">
        <v>4</v>
      </c>
      <c r="I4" s="7" t="s">
        <v>3</v>
      </c>
      <c r="J4" s="7" t="s">
        <v>9</v>
      </c>
      <c r="K4" s="33" t="s">
        <v>5</v>
      </c>
      <c r="L4" s="33" t="s">
        <v>48</v>
      </c>
      <c r="M4" s="8" t="s">
        <v>2</v>
      </c>
    </row>
    <row r="5" spans="1:13" ht="18">
      <c r="A5" s="10">
        <v>1</v>
      </c>
      <c r="B5" s="31" t="s">
        <v>32</v>
      </c>
      <c r="C5" s="24">
        <v>213</v>
      </c>
      <c r="D5" s="24">
        <v>176</v>
      </c>
      <c r="E5" s="32">
        <v>192</v>
      </c>
      <c r="F5" s="24">
        <v>166</v>
      </c>
      <c r="G5" s="24">
        <v>241</v>
      </c>
      <c r="H5" s="12">
        <f aca="true" t="shared" si="0" ref="H5:H10">SUM(C5:G5)</f>
        <v>988</v>
      </c>
      <c r="I5" s="12">
        <v>0</v>
      </c>
      <c r="J5" s="12"/>
      <c r="K5" s="32">
        <v>40</v>
      </c>
      <c r="L5" s="32">
        <v>1314</v>
      </c>
      <c r="M5" s="12">
        <f aca="true" t="shared" si="1" ref="M5:M10">H5+(I5+J5)*7+K5+L5</f>
        <v>2342</v>
      </c>
    </row>
    <row r="6" spans="1:13" ht="18">
      <c r="A6" s="10">
        <v>2</v>
      </c>
      <c r="B6" s="31" t="s">
        <v>17</v>
      </c>
      <c r="C6" s="24">
        <v>202</v>
      </c>
      <c r="D6" s="24">
        <v>201</v>
      </c>
      <c r="E6" s="24">
        <v>199</v>
      </c>
      <c r="F6" s="32">
        <v>130</v>
      </c>
      <c r="G6" s="24">
        <v>204</v>
      </c>
      <c r="H6" s="12">
        <f t="shared" si="0"/>
        <v>936</v>
      </c>
      <c r="I6" s="12">
        <v>0</v>
      </c>
      <c r="J6" s="12"/>
      <c r="K6" s="12">
        <v>40</v>
      </c>
      <c r="L6" s="12">
        <v>1292</v>
      </c>
      <c r="M6" s="12">
        <f t="shared" si="1"/>
        <v>2268</v>
      </c>
    </row>
    <row r="7" spans="1:13" ht="18">
      <c r="A7" s="10">
        <v>3</v>
      </c>
      <c r="B7" s="31" t="s">
        <v>18</v>
      </c>
      <c r="C7" s="24">
        <v>220</v>
      </c>
      <c r="D7" s="32">
        <v>151</v>
      </c>
      <c r="E7" s="24">
        <v>174</v>
      </c>
      <c r="F7" s="24">
        <v>194</v>
      </c>
      <c r="G7" s="32">
        <v>204</v>
      </c>
      <c r="H7" s="12">
        <f t="shared" si="0"/>
        <v>943</v>
      </c>
      <c r="I7" s="12">
        <v>0</v>
      </c>
      <c r="J7" s="12"/>
      <c r="K7" s="12">
        <v>30</v>
      </c>
      <c r="L7" s="12">
        <v>1235</v>
      </c>
      <c r="M7" s="12">
        <f t="shared" si="1"/>
        <v>2208</v>
      </c>
    </row>
    <row r="8" spans="1:13" ht="18">
      <c r="A8" s="10">
        <v>4</v>
      </c>
      <c r="B8" s="31" t="s">
        <v>26</v>
      </c>
      <c r="C8" s="32">
        <v>165</v>
      </c>
      <c r="D8" s="24">
        <v>191</v>
      </c>
      <c r="E8" s="32">
        <v>154</v>
      </c>
      <c r="F8" s="24">
        <v>172</v>
      </c>
      <c r="G8" s="32">
        <v>177</v>
      </c>
      <c r="H8" s="12">
        <f t="shared" si="0"/>
        <v>859</v>
      </c>
      <c r="I8" s="12">
        <v>0</v>
      </c>
      <c r="J8" s="12"/>
      <c r="K8" s="12">
        <v>20</v>
      </c>
      <c r="L8" s="12">
        <v>1257</v>
      </c>
      <c r="M8" s="12">
        <f t="shared" si="1"/>
        <v>2136</v>
      </c>
    </row>
    <row r="9" spans="1:13" ht="18">
      <c r="A9" s="10">
        <v>5</v>
      </c>
      <c r="B9" s="31" t="s">
        <v>29</v>
      </c>
      <c r="C9" s="48">
        <v>182</v>
      </c>
      <c r="D9" s="32">
        <v>150</v>
      </c>
      <c r="E9" s="24">
        <v>165</v>
      </c>
      <c r="F9" s="32">
        <v>132</v>
      </c>
      <c r="G9" s="24">
        <v>168</v>
      </c>
      <c r="H9" s="12">
        <f t="shared" si="0"/>
        <v>797</v>
      </c>
      <c r="I9" s="12">
        <v>0</v>
      </c>
      <c r="J9" s="12"/>
      <c r="K9" s="12">
        <v>20</v>
      </c>
      <c r="L9" s="12">
        <v>1306</v>
      </c>
      <c r="M9" s="12">
        <f t="shared" si="1"/>
        <v>2123</v>
      </c>
    </row>
    <row r="10" spans="1:13" ht="18">
      <c r="A10" s="10">
        <v>6</v>
      </c>
      <c r="B10" s="31" t="s">
        <v>19</v>
      </c>
      <c r="C10" s="32">
        <v>175</v>
      </c>
      <c r="D10" s="32">
        <v>168</v>
      </c>
      <c r="E10" s="32">
        <v>169</v>
      </c>
      <c r="F10" s="32">
        <v>161</v>
      </c>
      <c r="G10" s="32">
        <v>167</v>
      </c>
      <c r="H10" s="12">
        <f t="shared" si="0"/>
        <v>840</v>
      </c>
      <c r="I10" s="12">
        <v>0</v>
      </c>
      <c r="J10" s="12"/>
      <c r="K10" s="12">
        <v>0</v>
      </c>
      <c r="L10" s="12">
        <v>1255</v>
      </c>
      <c r="M10" s="12">
        <f t="shared" si="1"/>
        <v>2095</v>
      </c>
    </row>
    <row r="13" spans="3:13" ht="15">
      <c r="C13" s="24"/>
      <c r="D13" s="20" t="s">
        <v>6</v>
      </c>
      <c r="E13" s="21" t="s">
        <v>7</v>
      </c>
      <c r="F13" s="20"/>
      <c r="G13" s="20"/>
      <c r="H13" s="20"/>
      <c r="I13" s="14"/>
      <c r="J13" s="34"/>
      <c r="K13" s="20" t="s">
        <v>6</v>
      </c>
      <c r="L13" s="20"/>
      <c r="M13" s="21" t="s">
        <v>8</v>
      </c>
    </row>
  </sheetData>
  <mergeCells count="2">
    <mergeCell ref="B1:H1"/>
    <mergeCell ref="B2:H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M5" sqref="M5"/>
    </sheetView>
  </sheetViews>
  <sheetFormatPr defaultColWidth="9.00390625" defaultRowHeight="12.75"/>
  <cols>
    <col min="2" max="2" width="23.125" style="0" customWidth="1"/>
  </cols>
  <sheetData>
    <row r="1" spans="2:10" ht="19.5">
      <c r="B1" s="49" t="s">
        <v>30</v>
      </c>
      <c r="C1" s="49"/>
      <c r="D1" s="49"/>
      <c r="E1" s="49"/>
      <c r="F1" s="49"/>
      <c r="G1" s="49"/>
      <c r="H1" s="49"/>
      <c r="I1" s="49"/>
      <c r="J1" s="49"/>
    </row>
    <row r="2" spans="2:10" ht="18">
      <c r="B2" s="50" t="s">
        <v>41</v>
      </c>
      <c r="C2" s="50"/>
      <c r="D2" s="50"/>
      <c r="E2" s="50"/>
      <c r="F2" s="50"/>
      <c r="G2" s="50"/>
      <c r="H2" s="50"/>
      <c r="I2" s="50"/>
      <c r="J2" s="50"/>
    </row>
    <row r="4" spans="1:13" ht="71.25">
      <c r="A4" s="16" t="s">
        <v>0</v>
      </c>
      <c r="B4" s="5" t="s">
        <v>1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6" t="s">
        <v>4</v>
      </c>
      <c r="I4" s="7" t="s">
        <v>3</v>
      </c>
      <c r="J4" s="7" t="s">
        <v>9</v>
      </c>
      <c r="K4" s="33" t="s">
        <v>5</v>
      </c>
      <c r="L4" s="33" t="s">
        <v>47</v>
      </c>
      <c r="M4" s="8" t="s">
        <v>2</v>
      </c>
    </row>
    <row r="5" spans="1:13" ht="18">
      <c r="A5" s="10">
        <v>1</v>
      </c>
      <c r="B5" s="31" t="s">
        <v>15</v>
      </c>
      <c r="C5" s="32">
        <v>122</v>
      </c>
      <c r="D5" s="24">
        <v>157</v>
      </c>
      <c r="E5" s="32">
        <v>140</v>
      </c>
      <c r="F5" s="32">
        <v>161</v>
      </c>
      <c r="G5" s="24">
        <v>162</v>
      </c>
      <c r="H5" s="12">
        <f aca="true" t="shared" si="0" ref="H5:H10">SUM(C5:G5)</f>
        <v>742</v>
      </c>
      <c r="I5" s="12">
        <v>8</v>
      </c>
      <c r="J5" s="12"/>
      <c r="K5" s="12">
        <v>20</v>
      </c>
      <c r="L5" s="12">
        <v>614</v>
      </c>
      <c r="M5" s="12">
        <f>H5+(I5+J5)*5+K5+L5</f>
        <v>1416</v>
      </c>
    </row>
    <row r="6" spans="1:13" ht="18">
      <c r="A6" s="10">
        <v>2</v>
      </c>
      <c r="B6" s="31" t="s">
        <v>12</v>
      </c>
      <c r="C6" s="24">
        <v>152</v>
      </c>
      <c r="D6" s="24">
        <v>159</v>
      </c>
      <c r="E6" s="24">
        <v>202</v>
      </c>
      <c r="F6" s="32">
        <v>151</v>
      </c>
      <c r="G6" s="32">
        <v>137</v>
      </c>
      <c r="H6" s="12">
        <f t="shared" si="0"/>
        <v>801</v>
      </c>
      <c r="I6" s="12">
        <v>0</v>
      </c>
      <c r="J6" s="12"/>
      <c r="K6" s="12">
        <v>30</v>
      </c>
      <c r="L6" s="12">
        <v>585</v>
      </c>
      <c r="M6" s="12">
        <f>H6+(I6+J6)*7+K6+L6</f>
        <v>1416</v>
      </c>
    </row>
    <row r="7" spans="1:13" ht="18">
      <c r="A7" s="10">
        <v>3</v>
      </c>
      <c r="B7" s="31" t="s">
        <v>28</v>
      </c>
      <c r="C7" s="32">
        <v>136</v>
      </c>
      <c r="D7" s="32">
        <v>150</v>
      </c>
      <c r="E7" s="24">
        <v>137</v>
      </c>
      <c r="F7" s="24">
        <v>183</v>
      </c>
      <c r="G7" s="32">
        <v>147</v>
      </c>
      <c r="H7" s="12">
        <f t="shared" si="0"/>
        <v>753</v>
      </c>
      <c r="I7" s="12">
        <v>0</v>
      </c>
      <c r="J7" s="12"/>
      <c r="K7" s="32">
        <v>20</v>
      </c>
      <c r="L7" s="32">
        <v>624</v>
      </c>
      <c r="M7" s="12">
        <f>H7+(I7+J7)*7+K7+L7</f>
        <v>1397</v>
      </c>
    </row>
    <row r="8" spans="1:13" ht="18">
      <c r="A8" s="10">
        <v>4</v>
      </c>
      <c r="B8" s="31" t="s">
        <v>27</v>
      </c>
      <c r="C8" s="24">
        <v>141</v>
      </c>
      <c r="D8" s="24">
        <v>165</v>
      </c>
      <c r="E8" s="24">
        <v>147</v>
      </c>
      <c r="F8" s="24">
        <v>153</v>
      </c>
      <c r="G8" s="32">
        <v>145</v>
      </c>
      <c r="H8" s="12">
        <f t="shared" si="0"/>
        <v>751</v>
      </c>
      <c r="I8" s="12">
        <v>0</v>
      </c>
      <c r="J8" s="12"/>
      <c r="K8" s="12">
        <v>40</v>
      </c>
      <c r="L8" s="12">
        <v>581</v>
      </c>
      <c r="M8" s="12">
        <f>H8+(I8+J8)*7+K8+L8</f>
        <v>1372</v>
      </c>
    </row>
    <row r="9" spans="1:13" ht="18">
      <c r="A9" s="10">
        <v>5</v>
      </c>
      <c r="B9" s="31" t="s">
        <v>14</v>
      </c>
      <c r="C9" s="32">
        <v>136</v>
      </c>
      <c r="D9" s="32">
        <v>136</v>
      </c>
      <c r="E9" s="32">
        <v>104</v>
      </c>
      <c r="F9" s="24">
        <v>170</v>
      </c>
      <c r="G9" s="24">
        <v>159</v>
      </c>
      <c r="H9" s="12">
        <f t="shared" si="0"/>
        <v>705</v>
      </c>
      <c r="I9" s="12">
        <v>0</v>
      </c>
      <c r="J9" s="12"/>
      <c r="K9" s="12">
        <v>20</v>
      </c>
      <c r="L9" s="12">
        <v>613</v>
      </c>
      <c r="M9" s="12">
        <f>H9+(I9+J9)*7+K9+L9</f>
        <v>1338</v>
      </c>
    </row>
    <row r="10" spans="1:13" ht="18">
      <c r="A10" s="10">
        <v>6</v>
      </c>
      <c r="B10" s="31" t="s">
        <v>22</v>
      </c>
      <c r="C10" s="24">
        <v>140</v>
      </c>
      <c r="D10" s="32">
        <v>150</v>
      </c>
      <c r="E10" s="32">
        <v>128</v>
      </c>
      <c r="F10" s="32">
        <v>148</v>
      </c>
      <c r="G10" s="24">
        <v>157</v>
      </c>
      <c r="H10" s="12">
        <f t="shared" si="0"/>
        <v>723</v>
      </c>
      <c r="I10" s="12">
        <v>0</v>
      </c>
      <c r="J10" s="12"/>
      <c r="K10" s="12">
        <v>20</v>
      </c>
      <c r="L10" s="12">
        <v>577</v>
      </c>
      <c r="M10" s="12">
        <f>H10+(I10+J10)*7+K10+L10</f>
        <v>1320</v>
      </c>
    </row>
    <row r="13" spans="3:13" ht="15">
      <c r="C13" s="24"/>
      <c r="D13" s="20" t="s">
        <v>6</v>
      </c>
      <c r="E13" s="21" t="s">
        <v>7</v>
      </c>
      <c r="F13" s="20"/>
      <c r="G13" s="20"/>
      <c r="H13" s="20"/>
      <c r="I13" s="14"/>
      <c r="J13" s="34"/>
      <c r="K13" s="20" t="s">
        <v>6</v>
      </c>
      <c r="L13" s="20"/>
      <c r="M13" s="21" t="s">
        <v>8</v>
      </c>
    </row>
  </sheetData>
  <mergeCells count="2">
    <mergeCell ref="B1:J1"/>
    <mergeCell ref="B2:J2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="75" zoomScaleNormal="75" workbookViewId="0" topLeftCell="A3">
      <selection activeCell="P12" sqref="P12"/>
    </sheetView>
  </sheetViews>
  <sheetFormatPr defaultColWidth="9.00390625" defaultRowHeight="27" customHeight="1"/>
  <cols>
    <col min="1" max="1" width="17.125" style="1" customWidth="1"/>
    <col min="2" max="2" width="17.375" style="2" customWidth="1"/>
    <col min="3" max="3" width="7.125" style="3" customWidth="1"/>
    <col min="4" max="4" width="6.875" style="3" customWidth="1"/>
    <col min="5" max="6" width="6.125" style="3" customWidth="1"/>
    <col min="7" max="7" width="9.625" style="3" customWidth="1"/>
    <col min="8" max="8" width="6.125" style="3" customWidth="1"/>
    <col min="9" max="9" width="16.875" style="3" customWidth="1"/>
    <col min="10" max="10" width="9.125" style="3" bestFit="1" customWidth="1"/>
    <col min="11" max="11" width="8.00390625" style="4" customWidth="1"/>
    <col min="12" max="12" width="7.625" style="4" bestFit="1" customWidth="1"/>
    <col min="13" max="13" width="11.75390625" style="4" customWidth="1"/>
    <col min="14" max="14" width="8.625" style="3" bestFit="1" customWidth="1"/>
    <col min="15" max="16384" width="9.125" style="1" customWidth="1"/>
  </cols>
  <sheetData>
    <row r="1" spans="2:16" ht="27" customHeight="1">
      <c r="B1" s="49" t="s">
        <v>30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2"/>
      <c r="P1" s="22"/>
    </row>
    <row r="2" spans="2:14" ht="27" customHeight="1">
      <c r="B2" s="50" t="s">
        <v>42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7" customHeight="1">
      <c r="A3" s="47" t="s">
        <v>36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2" s="9" customFormat="1" ht="15">
      <c r="A4" s="51" t="s">
        <v>17</v>
      </c>
      <c r="B4" s="51"/>
      <c r="C4" s="35">
        <v>0</v>
      </c>
      <c r="D4" s="35"/>
      <c r="E4" s="36"/>
      <c r="F4" s="37"/>
      <c r="G4" s="38"/>
      <c r="H4" s="39"/>
      <c r="I4" s="51" t="s">
        <v>18</v>
      </c>
      <c r="J4" s="51"/>
      <c r="K4" s="35">
        <v>0</v>
      </c>
      <c r="L4" s="46"/>
    </row>
    <row r="5" spans="1:14" ht="27" customHeight="1">
      <c r="A5" s="35" t="s">
        <v>33</v>
      </c>
      <c r="B5" s="40">
        <v>156</v>
      </c>
      <c r="C5" s="35">
        <v>193</v>
      </c>
      <c r="D5" s="41">
        <f>B5+C5+C4*2</f>
        <v>349</v>
      </c>
      <c r="E5" s="42"/>
      <c r="F5" s="42"/>
      <c r="G5" s="43"/>
      <c r="H5" s="43"/>
      <c r="I5" s="35" t="s">
        <v>33</v>
      </c>
      <c r="J5" s="40">
        <v>188</v>
      </c>
      <c r="K5" s="35">
        <v>126</v>
      </c>
      <c r="L5" s="35">
        <f>J5+K5+K4*2</f>
        <v>314</v>
      </c>
      <c r="M5" s="1"/>
      <c r="N5" s="1"/>
    </row>
    <row r="6" spans="1:14" ht="30.75" customHeight="1">
      <c r="A6" s="43"/>
      <c r="B6" s="44"/>
      <c r="C6" s="42"/>
      <c r="D6" s="42"/>
      <c r="E6" s="42"/>
      <c r="F6" s="42"/>
      <c r="G6" s="42"/>
      <c r="H6" s="42"/>
      <c r="I6" s="43" t="s">
        <v>49</v>
      </c>
      <c r="J6" s="44"/>
      <c r="K6" s="43"/>
      <c r="L6" s="2"/>
      <c r="M6" s="1"/>
      <c r="N6" s="1"/>
    </row>
    <row r="7" spans="1:12" s="9" customFormat="1" ht="15">
      <c r="A7" s="51" t="s">
        <v>32</v>
      </c>
      <c r="B7" s="51"/>
      <c r="C7" s="35">
        <v>0</v>
      </c>
      <c r="D7" s="35"/>
      <c r="E7" s="36"/>
      <c r="F7" s="37"/>
      <c r="G7" s="38"/>
      <c r="H7" s="39"/>
      <c r="I7" s="51" t="s">
        <v>17</v>
      </c>
      <c r="J7" s="51"/>
      <c r="K7" s="35">
        <v>0</v>
      </c>
      <c r="L7" s="46"/>
    </row>
    <row r="8" spans="1:14" ht="27" customHeight="1">
      <c r="A8" s="35" t="s">
        <v>33</v>
      </c>
      <c r="B8" s="40">
        <v>222</v>
      </c>
      <c r="C8" s="35">
        <v>142</v>
      </c>
      <c r="D8" s="41">
        <f>B8+C8+C7*2</f>
        <v>364</v>
      </c>
      <c r="E8" s="42"/>
      <c r="F8" s="42"/>
      <c r="G8" s="43"/>
      <c r="H8" s="43"/>
      <c r="I8" s="35" t="s">
        <v>33</v>
      </c>
      <c r="J8" s="40">
        <v>193</v>
      </c>
      <c r="K8" s="35">
        <v>192</v>
      </c>
      <c r="L8" s="35">
        <f>J8+K8+K7*2</f>
        <v>385</v>
      </c>
      <c r="M8" s="1"/>
      <c r="N8" s="1"/>
    </row>
    <row r="9" spans="1:14" ht="30.75" customHeight="1">
      <c r="A9" s="43" t="s">
        <v>34</v>
      </c>
      <c r="B9" s="43"/>
      <c r="C9" s="43"/>
      <c r="D9" s="43"/>
      <c r="E9" s="39"/>
      <c r="F9" s="42"/>
      <c r="G9" s="43"/>
      <c r="H9" s="43"/>
      <c r="I9" s="43"/>
      <c r="J9" s="43"/>
      <c r="K9" s="43"/>
      <c r="L9" s="2"/>
      <c r="M9" s="1"/>
      <c r="N9" s="1"/>
    </row>
    <row r="10" spans="1:14" ht="30.75" customHeight="1">
      <c r="A10" s="43"/>
      <c r="B10" s="43"/>
      <c r="C10" s="43"/>
      <c r="D10" s="43"/>
      <c r="E10" s="52" t="s">
        <v>35</v>
      </c>
      <c r="F10" s="53"/>
      <c r="G10" s="54"/>
      <c r="H10" s="43"/>
      <c r="I10" s="43"/>
      <c r="J10" s="43"/>
      <c r="K10" s="43"/>
      <c r="L10" s="2"/>
      <c r="M10" s="1"/>
      <c r="N10" s="1"/>
    </row>
    <row r="11" spans="1:14" ht="30.75" customHeight="1">
      <c r="A11" s="43"/>
      <c r="B11" s="43"/>
      <c r="C11" s="43"/>
      <c r="D11" s="43"/>
      <c r="E11" s="55" t="s">
        <v>50</v>
      </c>
      <c r="F11" s="56"/>
      <c r="G11" s="57"/>
      <c r="H11" s="43"/>
      <c r="I11" s="43"/>
      <c r="J11" s="43"/>
      <c r="K11" s="43"/>
      <c r="L11" s="2"/>
      <c r="M11" s="1"/>
      <c r="N11" s="1"/>
    </row>
    <row r="12" spans="1:14" ht="30.75" customHeight="1">
      <c r="A12" s="18"/>
      <c r="B12" s="13"/>
      <c r="C12" s="14"/>
      <c r="D12" s="20"/>
      <c r="E12" s="20"/>
      <c r="F12" s="20"/>
      <c r="G12" s="20"/>
      <c r="H12" s="20"/>
      <c r="I12" s="20"/>
      <c r="J12" s="14"/>
      <c r="K12" s="14"/>
      <c r="L12" s="14"/>
      <c r="M12" s="14"/>
      <c r="N12" s="14"/>
    </row>
    <row r="13" spans="1:14" ht="30.75" customHeight="1">
      <c r="A13" s="18" t="s">
        <v>37</v>
      </c>
      <c r="B13" s="13"/>
      <c r="C13" s="14"/>
      <c r="J13" s="14"/>
      <c r="K13" s="14"/>
      <c r="L13" s="14"/>
      <c r="M13" s="14"/>
      <c r="N13" s="14"/>
    </row>
    <row r="14" spans="1:14" ht="30.75" customHeight="1">
      <c r="A14" s="51" t="s">
        <v>12</v>
      </c>
      <c r="B14" s="51"/>
      <c r="C14" s="35">
        <v>0</v>
      </c>
      <c r="D14" s="35"/>
      <c r="E14" s="36"/>
      <c r="F14" s="37"/>
      <c r="G14" s="38"/>
      <c r="H14" s="39"/>
      <c r="I14" s="51" t="s">
        <v>28</v>
      </c>
      <c r="J14" s="51"/>
      <c r="K14" s="35">
        <v>0</v>
      </c>
      <c r="L14" s="46"/>
      <c r="M14" s="14"/>
      <c r="N14" s="14"/>
    </row>
    <row r="15" spans="1:14" ht="30.75" customHeight="1">
      <c r="A15" s="35" t="s">
        <v>33</v>
      </c>
      <c r="B15" s="40">
        <v>199</v>
      </c>
      <c r="C15" s="35">
        <v>163</v>
      </c>
      <c r="D15" s="41">
        <f>B15+C15+C14*2</f>
        <v>362</v>
      </c>
      <c r="E15" s="42"/>
      <c r="F15" s="42"/>
      <c r="G15" s="43"/>
      <c r="H15" s="43"/>
      <c r="I15" s="35" t="s">
        <v>33</v>
      </c>
      <c r="J15" s="40">
        <v>183</v>
      </c>
      <c r="K15" s="35">
        <v>196</v>
      </c>
      <c r="L15" s="35">
        <f>J15+K15+K14*2</f>
        <v>379</v>
      </c>
      <c r="M15" s="14"/>
      <c r="N15" s="14"/>
    </row>
    <row r="16" spans="1:14" ht="27" customHeight="1">
      <c r="A16" s="43" t="s">
        <v>49</v>
      </c>
      <c r="B16" s="44"/>
      <c r="C16" s="42"/>
      <c r="D16" s="42"/>
      <c r="E16" s="42"/>
      <c r="F16" s="42"/>
      <c r="G16" s="42"/>
      <c r="H16" s="42"/>
      <c r="I16" s="45"/>
      <c r="J16" s="44"/>
      <c r="K16" s="43"/>
      <c r="L16" s="2"/>
      <c r="M16" s="14"/>
      <c r="N16" s="14"/>
    </row>
    <row r="17" spans="1:14" ht="30.75" customHeight="1">
      <c r="A17" s="51" t="s">
        <v>15</v>
      </c>
      <c r="B17" s="51"/>
      <c r="C17" s="35">
        <v>8</v>
      </c>
      <c r="D17" s="35"/>
      <c r="E17" s="36"/>
      <c r="F17" s="37"/>
      <c r="G17" s="38"/>
      <c r="H17" s="39"/>
      <c r="I17" s="51" t="s">
        <v>28</v>
      </c>
      <c r="J17" s="51"/>
      <c r="K17" s="35">
        <v>0</v>
      </c>
      <c r="L17" s="46"/>
      <c r="M17" s="14"/>
      <c r="N17" s="14"/>
    </row>
    <row r="18" spans="1:14" ht="30.75" customHeight="1">
      <c r="A18" s="35" t="s">
        <v>33</v>
      </c>
      <c r="B18" s="40">
        <v>158</v>
      </c>
      <c r="C18" s="35">
        <v>101</v>
      </c>
      <c r="D18" s="41">
        <f>B18+C18+C17*2</f>
        <v>275</v>
      </c>
      <c r="E18" s="42"/>
      <c r="F18" s="42"/>
      <c r="G18" s="43"/>
      <c r="H18" s="43"/>
      <c r="I18" s="35" t="s">
        <v>33</v>
      </c>
      <c r="J18" s="40">
        <v>168</v>
      </c>
      <c r="K18" s="35">
        <v>210</v>
      </c>
      <c r="L18" s="35">
        <f>J18+K18+K17*2</f>
        <v>378</v>
      </c>
      <c r="M18" s="14"/>
      <c r="N18" s="14"/>
    </row>
    <row r="19" spans="1:14" ht="27" customHeight="1">
      <c r="A19" s="43" t="s">
        <v>34</v>
      </c>
      <c r="B19" s="43"/>
      <c r="C19" s="43"/>
      <c r="D19" s="43"/>
      <c r="E19" s="39"/>
      <c r="F19" s="42"/>
      <c r="G19" s="43"/>
      <c r="H19" s="43"/>
      <c r="I19" s="43"/>
      <c r="J19" s="43"/>
      <c r="K19" s="43"/>
      <c r="L19" s="2"/>
      <c r="M19" s="14"/>
      <c r="N19" s="14"/>
    </row>
    <row r="20" spans="1:14" ht="27" customHeight="1">
      <c r="A20" s="43"/>
      <c r="B20" s="43"/>
      <c r="C20" s="43"/>
      <c r="D20" s="43"/>
      <c r="E20" s="52" t="s">
        <v>35</v>
      </c>
      <c r="F20" s="53"/>
      <c r="G20" s="54"/>
      <c r="H20" s="43"/>
      <c r="I20" s="43"/>
      <c r="J20" s="43"/>
      <c r="K20" s="43"/>
      <c r="L20" s="2"/>
      <c r="M20" s="14"/>
      <c r="N20" s="14"/>
    </row>
    <row r="21" spans="1:14" ht="27" customHeight="1">
      <c r="A21" s="43"/>
      <c r="B21" s="43"/>
      <c r="C21" s="43"/>
      <c r="D21" s="43"/>
      <c r="E21" s="55" t="s">
        <v>51</v>
      </c>
      <c r="F21" s="56"/>
      <c r="G21" s="57"/>
      <c r="H21" s="43"/>
      <c r="I21" s="43"/>
      <c r="J21" s="43"/>
      <c r="K21" s="43"/>
      <c r="L21" s="2"/>
      <c r="M21" s="14"/>
      <c r="N21" s="14"/>
    </row>
    <row r="22" spans="1:14" ht="27" customHeight="1">
      <c r="A22" s="18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27" customHeight="1">
      <c r="A23" s="18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27" customHeight="1">
      <c r="A24" s="18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27" customHeight="1">
      <c r="A25" s="18"/>
      <c r="B25" s="1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27" customHeight="1">
      <c r="A26" s="18"/>
      <c r="B26" s="19"/>
      <c r="C26" s="15"/>
      <c r="D26" s="15"/>
      <c r="E26" s="15"/>
      <c r="F26" s="15"/>
      <c r="G26" s="15"/>
      <c r="H26" s="15"/>
      <c r="I26" s="15"/>
      <c r="J26" s="15"/>
      <c r="K26" s="14"/>
      <c r="L26" s="14"/>
      <c r="M26" s="14"/>
      <c r="N26" s="14"/>
    </row>
    <row r="27" spans="1:14" ht="27" customHeight="1">
      <c r="A27" s="18"/>
      <c r="C27" s="15"/>
      <c r="D27" s="15"/>
      <c r="E27" s="15"/>
      <c r="F27" s="15"/>
      <c r="G27" s="15"/>
      <c r="H27" s="15"/>
      <c r="I27" s="15"/>
      <c r="J27" s="15"/>
      <c r="L27" s="14"/>
      <c r="M27" s="14"/>
      <c r="N27" s="14"/>
    </row>
  </sheetData>
  <mergeCells count="14">
    <mergeCell ref="A17:B17"/>
    <mergeCell ref="I17:J17"/>
    <mergeCell ref="E20:G20"/>
    <mergeCell ref="E21:G21"/>
    <mergeCell ref="E10:G10"/>
    <mergeCell ref="E11:G11"/>
    <mergeCell ref="A14:B14"/>
    <mergeCell ref="I14:J14"/>
    <mergeCell ref="A7:B7"/>
    <mergeCell ref="I7:J7"/>
    <mergeCell ref="B1:N1"/>
    <mergeCell ref="B2:N2"/>
    <mergeCell ref="A4:B4"/>
    <mergeCell ref="I4:J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"/>
  <sheetViews>
    <sheetView zoomScale="75" zoomScaleNormal="75" workbookViewId="0" topLeftCell="A1">
      <selection activeCell="P6" sqref="P6"/>
    </sheetView>
  </sheetViews>
  <sheetFormatPr defaultColWidth="9.00390625" defaultRowHeight="27" customHeight="1"/>
  <cols>
    <col min="1" max="1" width="17.125" style="1" customWidth="1"/>
    <col min="2" max="2" width="17.375" style="2" customWidth="1"/>
    <col min="3" max="3" width="7.125" style="3" customWidth="1"/>
    <col min="4" max="4" width="6.875" style="3" customWidth="1"/>
    <col min="5" max="6" width="6.125" style="3" customWidth="1"/>
    <col min="7" max="7" width="9.625" style="3" customWidth="1"/>
    <col min="8" max="8" width="6.125" style="3" customWidth="1"/>
    <col min="9" max="9" width="16.875" style="3" customWidth="1"/>
    <col min="10" max="10" width="9.125" style="3" bestFit="1" customWidth="1"/>
    <col min="11" max="11" width="8.00390625" style="4" customWidth="1"/>
    <col min="12" max="12" width="7.625" style="4" bestFit="1" customWidth="1"/>
    <col min="13" max="13" width="11.75390625" style="4" customWidth="1"/>
    <col min="14" max="14" width="8.625" style="3" bestFit="1" customWidth="1"/>
    <col min="15" max="16384" width="9.125" style="1" customWidth="1"/>
  </cols>
  <sheetData>
    <row r="1" spans="2:16" ht="27" customHeight="1">
      <c r="B1" s="49" t="s">
        <v>30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2"/>
      <c r="P1" s="22"/>
    </row>
    <row r="2" spans="2:14" ht="27" customHeight="1">
      <c r="B2" s="50" t="s">
        <v>42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7" customHeight="1">
      <c r="A3" s="47" t="s">
        <v>52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2" s="9" customFormat="1" ht="15">
      <c r="A4" s="51" t="s">
        <v>17</v>
      </c>
      <c r="B4" s="51"/>
      <c r="C4" s="35">
        <v>0</v>
      </c>
      <c r="D4" s="35"/>
      <c r="E4" s="36"/>
      <c r="F4" s="37"/>
      <c r="G4" s="38"/>
      <c r="H4" s="39"/>
      <c r="I4" s="51" t="s">
        <v>28</v>
      </c>
      <c r="J4" s="51"/>
      <c r="K4" s="35">
        <v>8</v>
      </c>
      <c r="L4" s="46"/>
    </row>
    <row r="5" spans="1:14" ht="27" customHeight="1">
      <c r="A5" s="35" t="s">
        <v>33</v>
      </c>
      <c r="B5" s="40">
        <v>190</v>
      </c>
      <c r="C5" s="35">
        <v>138</v>
      </c>
      <c r="D5" s="41">
        <f>B5+C5+C4*2</f>
        <v>328</v>
      </c>
      <c r="E5" s="42"/>
      <c r="F5" s="42"/>
      <c r="G5" s="43"/>
      <c r="H5" s="43"/>
      <c r="I5" s="35" t="s">
        <v>33</v>
      </c>
      <c r="J5" s="40">
        <v>120</v>
      </c>
      <c r="K5" s="35">
        <v>176</v>
      </c>
      <c r="L5" s="35">
        <f>J5+K5+K4*2</f>
        <v>312</v>
      </c>
      <c r="M5" s="1"/>
      <c r="N5" s="1"/>
    </row>
    <row r="6" spans="1:14" ht="30.75" customHeight="1">
      <c r="A6" s="43"/>
      <c r="B6" s="43"/>
      <c r="C6" s="43"/>
      <c r="D6" s="43"/>
      <c r="E6" s="39"/>
      <c r="F6" s="42"/>
      <c r="G6" s="43"/>
      <c r="H6" s="43"/>
      <c r="I6" s="43"/>
      <c r="J6" s="43"/>
      <c r="K6" s="43"/>
      <c r="L6" s="2"/>
      <c r="M6" s="1"/>
      <c r="N6" s="1"/>
    </row>
    <row r="7" spans="1:14" ht="30.75" customHeight="1">
      <c r="A7" s="43"/>
      <c r="B7" s="43"/>
      <c r="C7" s="43"/>
      <c r="D7" s="43"/>
      <c r="E7" s="52" t="s">
        <v>35</v>
      </c>
      <c r="F7" s="53"/>
      <c r="G7" s="54"/>
      <c r="H7" s="43"/>
      <c r="I7" s="43"/>
      <c r="J7" s="43"/>
      <c r="K7" s="43"/>
      <c r="L7" s="2"/>
      <c r="M7" s="1"/>
      <c r="N7" s="1"/>
    </row>
    <row r="8" spans="1:14" ht="30.75" customHeight="1">
      <c r="A8" s="43"/>
      <c r="B8" s="43"/>
      <c r="C8" s="43"/>
      <c r="D8" s="43"/>
      <c r="E8" s="55" t="s">
        <v>50</v>
      </c>
      <c r="F8" s="56"/>
      <c r="G8" s="57"/>
      <c r="H8" s="43"/>
      <c r="I8" s="43"/>
      <c r="J8" s="43"/>
      <c r="K8" s="43"/>
      <c r="L8" s="2"/>
      <c r="M8" s="1"/>
      <c r="N8" s="1"/>
    </row>
    <row r="9" spans="1:14" ht="30.75" customHeight="1">
      <c r="A9" s="18"/>
      <c r="B9" s="13"/>
      <c r="C9" s="14"/>
      <c r="D9" s="20"/>
      <c r="E9" s="20"/>
      <c r="F9" s="20"/>
      <c r="G9" s="20"/>
      <c r="H9" s="20"/>
      <c r="I9" s="20"/>
      <c r="J9" s="14"/>
      <c r="K9" s="14"/>
      <c r="L9" s="14"/>
      <c r="M9" s="14"/>
      <c r="N9" s="14"/>
    </row>
    <row r="10" spans="1:14" ht="27" customHeight="1">
      <c r="A10" s="18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27" customHeight="1">
      <c r="A11" s="18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7" customHeight="1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27" customHeight="1">
      <c r="A13" s="18"/>
      <c r="B13" s="19"/>
      <c r="C13" s="15"/>
      <c r="D13" s="15"/>
      <c r="E13" s="15"/>
      <c r="F13" s="15"/>
      <c r="G13" s="15"/>
      <c r="H13" s="15"/>
      <c r="I13" s="15"/>
      <c r="J13" s="15"/>
      <c r="K13" s="14"/>
      <c r="L13" s="14"/>
      <c r="M13" s="14"/>
      <c r="N13" s="14"/>
    </row>
    <row r="14" spans="1:14" ht="27" customHeight="1">
      <c r="A14" s="18"/>
      <c r="C14" s="15"/>
      <c r="D14" s="15"/>
      <c r="E14" s="15"/>
      <c r="F14" s="15"/>
      <c r="G14" s="15"/>
      <c r="H14" s="15"/>
      <c r="I14" s="15"/>
      <c r="J14" s="15"/>
      <c r="L14" s="14"/>
      <c r="M14" s="14"/>
      <c r="N14" s="14"/>
    </row>
  </sheetData>
  <mergeCells count="6">
    <mergeCell ref="E7:G7"/>
    <mergeCell ref="E8:G8"/>
    <mergeCell ref="B1:N1"/>
    <mergeCell ref="B2:N2"/>
    <mergeCell ref="A4:B4"/>
    <mergeCell ref="I4:J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Berdino</cp:lastModifiedBy>
  <cp:lastPrinted>2005-12-22T06:44:40Z</cp:lastPrinted>
  <dcterms:created xsi:type="dcterms:W3CDTF">2004-12-03T20:11:36Z</dcterms:created>
  <dcterms:modified xsi:type="dcterms:W3CDTF">2005-12-22T06:45:46Z</dcterms:modified>
  <cp:category/>
  <cp:version/>
  <cp:contentType/>
  <cp:contentStatus/>
</cp:coreProperties>
</file>